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undriadominique/Downloads/MASTERS CLASS 5 /"/>
    </mc:Choice>
  </mc:AlternateContent>
  <xr:revisionPtr revIDLastSave="0" documentId="8_{97DB9227-0923-604D-8752-0D48F40EE326}" xr6:coauthVersionLast="36" xr6:coauthVersionMax="36" xr10:uidLastSave="{00000000-0000-0000-0000-000000000000}"/>
  <bookViews>
    <workbookView xWindow="10560" yWindow="4480" windowWidth="19420" windowHeight="10420" activeTab="1" xr2:uid="{AD500393-EF00-44F7-9468-ED6202263CF0}"/>
  </bookViews>
  <sheets>
    <sheet name="Pro Forma Income Statements" sheetId="1" r:id="rId1"/>
    <sheet name="Pro Forma Balance Sheets" sheetId="2" r:id="rId2"/>
  </sheets>
  <definedNames>
    <definedName name="_Toc25588191" localSheetId="0">'Pro Forma Income Statements'!$B$1</definedName>
    <definedName name="_Toc25588193" localSheetId="1">'Pro Forma Balance Sheets'!$A$1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2" l="1"/>
  <c r="G5" i="2" l="1"/>
  <c r="G7" i="2" s="1"/>
  <c r="F5" i="2"/>
  <c r="F7" i="2" s="1"/>
  <c r="F14" i="2"/>
  <c r="H5" i="1"/>
  <c r="G5" i="1"/>
  <c r="G14" i="2"/>
  <c r="F10" i="2"/>
  <c r="F9" i="2"/>
  <c r="F8" i="2"/>
  <c r="E5" i="2"/>
  <c r="E7" i="2" s="1"/>
  <c r="E10" i="2"/>
  <c r="E9" i="2"/>
  <c r="E8" i="2"/>
  <c r="F5" i="1"/>
  <c r="H6" i="1"/>
  <c r="G6" i="1"/>
  <c r="F6" i="1"/>
  <c r="E6" i="1"/>
  <c r="E5" i="1"/>
  <c r="D14" i="2"/>
  <c r="D5" i="2"/>
  <c r="D7" i="2" s="1"/>
  <c r="D6" i="1"/>
  <c r="E14" i="2"/>
  <c r="H30" i="1"/>
  <c r="G30" i="1"/>
  <c r="F30" i="1"/>
  <c r="E30" i="1"/>
  <c r="D30" i="1"/>
  <c r="H28" i="1"/>
  <c r="G28" i="1"/>
  <c r="F28" i="1"/>
  <c r="E28" i="1"/>
  <c r="D28" i="1"/>
  <c r="H23" i="1"/>
  <c r="G23" i="1"/>
  <c r="F23" i="1"/>
  <c r="E23" i="1"/>
  <c r="D23" i="1"/>
  <c r="H21" i="1"/>
  <c r="G21" i="1"/>
  <c r="F21" i="1"/>
  <c r="H20" i="1"/>
  <c r="G20" i="1"/>
  <c r="F20" i="1"/>
  <c r="H14" i="1"/>
  <c r="G14" i="1"/>
  <c r="F14" i="1"/>
  <c r="H13" i="1"/>
  <c r="G13" i="1"/>
  <c r="F13" i="1"/>
  <c r="H12" i="1"/>
  <c r="G12" i="1"/>
  <c r="F12" i="1"/>
  <c r="H11" i="1"/>
  <c r="G11" i="1"/>
  <c r="F11" i="1"/>
  <c r="H10" i="1"/>
  <c r="G10" i="1"/>
  <c r="F10" i="1"/>
  <c r="C6" i="1"/>
  <c r="E10" i="1"/>
  <c r="E11" i="1"/>
  <c r="E12" i="1"/>
  <c r="E13" i="1"/>
  <c r="E14" i="1"/>
  <c r="E15" i="1"/>
  <c r="E16" i="1"/>
  <c r="E17" i="1"/>
  <c r="E18" i="1"/>
  <c r="E20" i="1"/>
  <c r="E21" i="1"/>
  <c r="B14" i="2"/>
  <c r="C5" i="2"/>
  <c r="C7" i="2" s="1"/>
  <c r="B5" i="2"/>
  <c r="B7" i="2" s="1"/>
</calcChain>
</file>

<file path=xl/sharedStrings.xml><?xml version="1.0" encoding="utf-8"?>
<sst xmlns="http://schemas.openxmlformats.org/spreadsheetml/2006/main" count="49" uniqueCount="40">
  <si>
    <t>Total Y1</t>
  </si>
  <si>
    <t>Y2</t>
  </si>
  <si>
    <t>Y3</t>
  </si>
  <si>
    <t>Y4</t>
  </si>
  <si>
    <t>Y5</t>
  </si>
  <si>
    <t>Y0</t>
  </si>
  <si>
    <t>Y1</t>
  </si>
  <si>
    <t>Cash</t>
  </si>
  <si>
    <t>Accounts Receivable</t>
  </si>
  <si>
    <t>Total Current Assets</t>
  </si>
  <si>
    <t>Total Assets</t>
  </si>
  <si>
    <t>Accounts Payable</t>
  </si>
  <si>
    <t>Total Current Liabilities</t>
  </si>
  <si>
    <t>Total Liabilities</t>
  </si>
  <si>
    <t>Retained Earnings</t>
  </si>
  <si>
    <t>Other Equity</t>
  </si>
  <si>
    <t>Total Liabilities and Equity</t>
  </si>
  <si>
    <r>
      <t>Pro Forma</t>
    </r>
    <r>
      <rPr>
        <b/>
        <sz val="13.5"/>
        <color theme="1" tint="0.499984740745262"/>
        <rFont val="Times New Roman"/>
        <family val="1"/>
      </rPr>
      <t> Balance Sheets – Years 0 Through 5</t>
    </r>
  </si>
  <si>
    <r>
      <t>Pro Forma</t>
    </r>
    <r>
      <rPr>
        <b/>
        <sz val="13.5"/>
        <color theme="1" tint="0.499984740745262"/>
        <rFont val="Times New Roman"/>
        <family val="1"/>
      </rPr>
      <t> Income Statements – Years 1 through 5</t>
    </r>
  </si>
  <si>
    <t xml:space="preserve">Revenue </t>
  </si>
  <si>
    <t>Cost of Goods Sold (COGS)</t>
  </si>
  <si>
    <t xml:space="preserve">Expenses </t>
  </si>
  <si>
    <t xml:space="preserve">Advertising/ Marketing </t>
  </si>
  <si>
    <t xml:space="preserve">Insurance </t>
  </si>
  <si>
    <t xml:space="preserve">Internet </t>
  </si>
  <si>
    <t>License &amp; Permits</t>
  </si>
  <si>
    <t xml:space="preserve">Miscellaneous </t>
  </si>
  <si>
    <t>Payroll</t>
  </si>
  <si>
    <t xml:space="preserve">Phone System </t>
  </si>
  <si>
    <t xml:space="preserve">Property Tax </t>
  </si>
  <si>
    <t>Rent</t>
  </si>
  <si>
    <t>Repairs</t>
  </si>
  <si>
    <t xml:space="preserve">Supplies </t>
  </si>
  <si>
    <t>Cleaning, Garbage bags, dish soap</t>
  </si>
  <si>
    <t>Utilities</t>
  </si>
  <si>
    <t>Plates, Napkins, to-go containers, forks</t>
  </si>
  <si>
    <t>Liabilities &amp; Equity</t>
  </si>
  <si>
    <t xml:space="preserve">Total Expenses </t>
  </si>
  <si>
    <t xml:space="preserve">Total Liabilities &amp; Equity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</si>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</sst>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u/>
      <sz val="10"/>
      <color theme="1"/>
      <name val="Verdana"/>
      <family val="2"/>
    </font>
    <font>
      <sz val="10"/>
      <color theme="1"/>
      <name val="Verdana"/>
      <family val="2"/>
    </font>
    <font>
      <sz val="14"/>
      <color rgb="FF000000"/>
      <name val="Times New Roman"/>
      <family val="1"/>
    </font>
    <font>
      <b/>
      <i/>
      <sz val="13.5"/>
      <color theme="1" tint="0.499984740745262"/>
      <name val="Times New Roman"/>
      <family val="1"/>
    </font>
    <font>
      <b/>
      <sz val="13.5"/>
      <color theme="1" tint="0.499984740745262"/>
      <name val="Times New Roman"/>
      <family val="1"/>
    </font>
    <font>
      <b/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505050"/>
      </left>
      <right/>
      <top style="medium">
        <color rgb="FF505050"/>
      </top>
      <bottom style="thin">
        <color indexed="64"/>
      </bottom>
      <diagonal/>
    </border>
    <border>
      <left/>
      <right/>
      <top style="medium">
        <color rgb="FF505050"/>
      </top>
      <bottom style="thin">
        <color indexed="64"/>
      </bottom>
      <diagonal/>
    </border>
    <border>
      <left/>
      <right style="medium">
        <color rgb="FF505050"/>
      </right>
      <top style="medium">
        <color rgb="FF505050"/>
      </top>
      <bottom style="thin">
        <color indexed="64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0" xfId="0" applyAlignment="1"/>
    <xf numFmtId="0" fontId="1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6" fontId="3" fillId="0" borderId="0" xfId="0" applyNumberFormat="1" applyFont="1" applyBorder="1" applyAlignment="1">
      <alignment horizontal="right" vertical="center" wrapText="1"/>
    </xf>
    <xf numFmtId="6" fontId="3" fillId="0" borderId="0" xfId="0" applyNumberFormat="1" applyFont="1" applyBorder="1" applyAlignment="1">
      <alignment horizontal="right" vertical="center"/>
    </xf>
    <xf numFmtId="6" fontId="3" fillId="0" borderId="2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6" fontId="2" fillId="0" borderId="4" xfId="0" applyNumberFormat="1" applyFont="1" applyBorder="1" applyAlignment="1">
      <alignment horizontal="right" vertical="center" wrapText="1"/>
    </xf>
    <xf numFmtId="6" fontId="2" fillId="0" borderId="4" xfId="0" applyNumberFormat="1" applyFont="1" applyBorder="1" applyAlignment="1">
      <alignment horizontal="right" vertical="center"/>
    </xf>
    <xf numFmtId="6" fontId="2" fillId="0" borderId="5" xfId="0" applyNumberFormat="1" applyFont="1" applyBorder="1" applyAlignment="1">
      <alignment horizontal="right" vertical="center"/>
    </xf>
    <xf numFmtId="6" fontId="2" fillId="0" borderId="4" xfId="0" applyNumberFormat="1" applyFont="1" applyBorder="1" applyAlignment="1">
      <alignment horizontal="center" vertical="center"/>
    </xf>
    <xf numFmtId="3" fontId="0" fillId="0" borderId="0" xfId="0" applyNumberFormat="1"/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0" fontId="8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3" fontId="3" fillId="0" borderId="13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10" fillId="0" borderId="12" xfId="0" applyFont="1" applyBorder="1" applyAlignment="1">
      <alignment horizontal="center" wrapText="1"/>
    </xf>
    <xf numFmtId="0" fontId="10" fillId="0" borderId="12" xfId="0" applyFont="1" applyBorder="1" applyAlignment="1">
      <alignment wrapText="1"/>
    </xf>
    <xf numFmtId="0" fontId="2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6" fontId="8" fillId="0" borderId="15" xfId="0" applyNumberFormat="1" applyFont="1" applyBorder="1" applyAlignment="1">
      <alignment horizontal="right" vertical="center"/>
    </xf>
    <xf numFmtId="6" fontId="8" fillId="0" borderId="16" xfId="0" applyNumberFormat="1" applyFont="1" applyBorder="1" applyAlignment="1">
      <alignment horizontal="right" vertical="center"/>
    </xf>
    <xf numFmtId="6" fontId="0" fillId="0" borderId="0" xfId="0" applyNumberFormat="1"/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 wrapText="1"/>
    </xf>
    <xf numFmtId="6" fontId="3" fillId="0" borderId="1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64457-A992-4273-AB2E-0DDF9C77A494}">
  <dimension ref="B1:H32"/>
  <sheetViews>
    <sheetView topLeftCell="A13" zoomScaleNormal="100" workbookViewId="0">
      <selection activeCell="D33" sqref="D33"/>
    </sheetView>
  </sheetViews>
  <sheetFormatPr baseColWidth="10" defaultColWidth="8.83203125" defaultRowHeight="15" x14ac:dyDescent="0.2"/>
  <cols>
    <col min="2" max="2" width="35.83203125" customWidth="1"/>
    <col min="3" max="3" width="4" hidden="1" customWidth="1"/>
    <col min="4" max="4" width="12.83203125" bestFit="1" customWidth="1"/>
    <col min="5" max="5" width="11.6640625" bestFit="1" customWidth="1"/>
    <col min="6" max="8" width="13.6640625" bestFit="1" customWidth="1"/>
  </cols>
  <sheetData>
    <row r="1" spans="2:8" ht="56.25" customHeight="1" x14ac:dyDescent="0.2">
      <c r="B1" s="52" t="s">
        <v>18</v>
      </c>
      <c r="C1" s="53"/>
      <c r="D1" s="53"/>
      <c r="E1" s="53"/>
      <c r="F1" s="53"/>
      <c r="G1" s="53"/>
      <c r="H1" s="54"/>
    </row>
    <row r="2" spans="2:8" x14ac:dyDescent="0.2">
      <c r="B2" s="31" t="s">
        <v>19</v>
      </c>
      <c r="C2" s="29"/>
      <c r="D2" s="30" t="s">
        <v>0</v>
      </c>
      <c r="E2" s="30" t="s">
        <v>1</v>
      </c>
      <c r="F2" s="30" t="s">
        <v>2</v>
      </c>
      <c r="G2" s="30" t="s">
        <v>3</v>
      </c>
      <c r="H2" s="32" t="s">
        <v>4</v>
      </c>
    </row>
    <row r="3" spans="2:8" x14ac:dyDescent="0.2">
      <c r="B3" s="35" t="s">
        <v>7</v>
      </c>
      <c r="C3" s="8">
        <v>5500</v>
      </c>
      <c r="D3" s="8">
        <v>5500</v>
      </c>
      <c r="E3" s="9">
        <v>5500</v>
      </c>
      <c r="F3" s="9">
        <v>5500</v>
      </c>
      <c r="G3" s="9">
        <v>5500</v>
      </c>
      <c r="H3" s="51">
        <v>5500</v>
      </c>
    </row>
    <row r="4" spans="2:8" x14ac:dyDescent="0.2">
      <c r="B4" s="35" t="s">
        <v>8</v>
      </c>
      <c r="C4" s="14">
        <v>20000</v>
      </c>
      <c r="D4" s="11">
        <v>100405</v>
      </c>
      <c r="E4" s="12">
        <v>305000</v>
      </c>
      <c r="F4" s="12">
        <v>450000</v>
      </c>
      <c r="G4" s="12">
        <v>607000</v>
      </c>
      <c r="H4" s="36">
        <v>700000</v>
      </c>
    </row>
    <row r="5" spans="2:8" x14ac:dyDescent="0.2">
      <c r="B5" s="33" t="s">
        <v>20</v>
      </c>
      <c r="C5" s="14"/>
      <c r="D5" s="11">
        <v>25100</v>
      </c>
      <c r="E5" s="12">
        <f>D5*1.5</f>
        <v>37650</v>
      </c>
      <c r="F5" s="12">
        <f>E5*1.2</f>
        <v>45180</v>
      </c>
      <c r="G5" s="12">
        <f>F5*1.2</f>
        <v>54216</v>
      </c>
      <c r="H5" s="36">
        <f>G5*1.5</f>
        <v>81324</v>
      </c>
    </row>
    <row r="6" spans="2:8" x14ac:dyDescent="0.2">
      <c r="B6" s="37" t="s">
        <v>9</v>
      </c>
      <c r="C6" s="11">
        <f>SUM(C3:C4)</f>
        <v>25500</v>
      </c>
      <c r="D6" s="46">
        <f>SUM(D3:D5)</f>
        <v>131005</v>
      </c>
      <c r="E6" s="47">
        <f>SUM(E3:E5)</f>
        <v>348150</v>
      </c>
      <c r="F6" s="47">
        <f>SUM(F3:F5)</f>
        <v>500680</v>
      </c>
      <c r="G6" s="47">
        <f>SUM(G3:G5)</f>
        <v>666716</v>
      </c>
      <c r="H6" s="49">
        <f>SUM(H3:H5)</f>
        <v>786824</v>
      </c>
    </row>
    <row r="7" spans="2:8" x14ac:dyDescent="0.2">
      <c r="B7" s="35"/>
      <c r="C7" s="18"/>
      <c r="D7" s="12"/>
      <c r="E7" s="12"/>
      <c r="F7" s="12"/>
      <c r="G7" s="12"/>
      <c r="H7" s="36"/>
    </row>
    <row r="8" spans="2:8" x14ac:dyDescent="0.2">
      <c r="B8" s="37" t="s">
        <v>21</v>
      </c>
      <c r="C8" s="18"/>
      <c r="D8" s="15"/>
      <c r="E8" s="15"/>
      <c r="F8" s="15"/>
      <c r="G8" s="15"/>
      <c r="H8" s="34"/>
    </row>
    <row r="9" spans="2:8" x14ac:dyDescent="0.2">
      <c r="B9" s="35" t="s">
        <v>22</v>
      </c>
      <c r="C9" s="18"/>
      <c r="D9" s="12">
        <v>700</v>
      </c>
      <c r="E9" s="12">
        <v>700</v>
      </c>
      <c r="F9" s="12">
        <v>1500</v>
      </c>
      <c r="G9" s="12">
        <v>700</v>
      </c>
      <c r="H9" s="36">
        <v>700</v>
      </c>
    </row>
    <row r="10" spans="2:8" x14ac:dyDescent="0.2">
      <c r="B10" s="35" t="s">
        <v>23</v>
      </c>
      <c r="C10" s="18"/>
      <c r="D10" s="12">
        <v>2000</v>
      </c>
      <c r="E10" s="12">
        <f t="shared" ref="E10:H12" si="0">D10</f>
        <v>2000</v>
      </c>
      <c r="F10" s="12">
        <f t="shared" si="0"/>
        <v>2000</v>
      </c>
      <c r="G10" s="12">
        <f t="shared" si="0"/>
        <v>2000</v>
      </c>
      <c r="H10" s="36">
        <f t="shared" si="0"/>
        <v>2000</v>
      </c>
    </row>
    <row r="11" spans="2:8" x14ac:dyDescent="0.2">
      <c r="B11" s="35" t="s">
        <v>24</v>
      </c>
      <c r="C11" s="18"/>
      <c r="D11" s="12">
        <v>150</v>
      </c>
      <c r="E11" s="12">
        <f t="shared" si="0"/>
        <v>150</v>
      </c>
      <c r="F11" s="12">
        <f t="shared" si="0"/>
        <v>150</v>
      </c>
      <c r="G11" s="12">
        <f t="shared" si="0"/>
        <v>150</v>
      </c>
      <c r="H11" s="36">
        <f t="shared" si="0"/>
        <v>150</v>
      </c>
    </row>
    <row r="12" spans="2:8" x14ac:dyDescent="0.2">
      <c r="B12" s="35" t="s">
        <v>25</v>
      </c>
      <c r="C12" s="18"/>
      <c r="D12" s="12">
        <v>200</v>
      </c>
      <c r="E12" s="12">
        <f t="shared" si="0"/>
        <v>200</v>
      </c>
      <c r="F12" s="12">
        <f t="shared" si="0"/>
        <v>200</v>
      </c>
      <c r="G12" s="12">
        <f t="shared" si="0"/>
        <v>200</v>
      </c>
      <c r="H12" s="36">
        <f t="shared" si="0"/>
        <v>200</v>
      </c>
    </row>
    <row r="13" spans="2:8" x14ac:dyDescent="0.2">
      <c r="B13" s="35" t="s">
        <v>26</v>
      </c>
      <c r="C13" s="18"/>
      <c r="D13" s="12">
        <v>5500</v>
      </c>
      <c r="E13" s="12">
        <f>D13+1000</f>
        <v>6500</v>
      </c>
      <c r="F13" s="12">
        <f>E13</f>
        <v>6500</v>
      </c>
      <c r="G13" s="12">
        <f>F13*1.5</f>
        <v>9750</v>
      </c>
      <c r="H13" s="36">
        <f>F13</f>
        <v>6500</v>
      </c>
    </row>
    <row r="14" spans="2:8" x14ac:dyDescent="0.2">
      <c r="B14" s="35" t="s">
        <v>27</v>
      </c>
      <c r="C14" s="18"/>
      <c r="D14" s="12">
        <v>1000</v>
      </c>
      <c r="E14" s="12">
        <f>D14+500</f>
        <v>1500</v>
      </c>
      <c r="F14" s="12">
        <f>E14*1.5</f>
        <v>2250</v>
      </c>
      <c r="G14" s="12">
        <f>F14*1.5</f>
        <v>3375</v>
      </c>
      <c r="H14" s="36">
        <f>G14*1.5</f>
        <v>5062.5</v>
      </c>
    </row>
    <row r="15" spans="2:8" x14ac:dyDescent="0.2">
      <c r="B15" s="35" t="s">
        <v>28</v>
      </c>
      <c r="C15" s="18"/>
      <c r="D15" s="12">
        <v>150</v>
      </c>
      <c r="E15" s="12">
        <f>D15</f>
        <v>150</v>
      </c>
      <c r="F15" s="12">
        <v>150</v>
      </c>
      <c r="G15" s="12">
        <v>150</v>
      </c>
      <c r="H15" s="36">
        <v>150</v>
      </c>
    </row>
    <row r="16" spans="2:8" x14ac:dyDescent="0.2">
      <c r="B16" s="35" t="s">
        <v>29</v>
      </c>
      <c r="C16" s="18"/>
      <c r="D16" s="12">
        <v>500</v>
      </c>
      <c r="E16" s="12">
        <f>D16</f>
        <v>500</v>
      </c>
      <c r="F16" s="12">
        <v>500</v>
      </c>
      <c r="G16" s="12">
        <v>500</v>
      </c>
      <c r="H16" s="36">
        <v>500</v>
      </c>
    </row>
    <row r="17" spans="2:8" x14ac:dyDescent="0.2">
      <c r="B17" s="35" t="s">
        <v>30</v>
      </c>
      <c r="C17" s="18"/>
      <c r="D17" s="12">
        <v>1000</v>
      </c>
      <c r="E17" s="12">
        <f>D17</f>
        <v>1000</v>
      </c>
      <c r="F17" s="12">
        <v>1000</v>
      </c>
      <c r="G17" s="12">
        <v>1000</v>
      </c>
      <c r="H17" s="36">
        <v>1000</v>
      </c>
    </row>
    <row r="18" spans="2:8" x14ac:dyDescent="0.2">
      <c r="B18" s="35" t="s">
        <v>31</v>
      </c>
      <c r="C18" s="18"/>
      <c r="D18" s="12">
        <v>1500</v>
      </c>
      <c r="E18" s="12">
        <f>D18</f>
        <v>1500</v>
      </c>
      <c r="F18" s="12">
        <v>1500</v>
      </c>
      <c r="G18" s="12">
        <v>1500</v>
      </c>
      <c r="H18" s="36">
        <v>1500</v>
      </c>
    </row>
    <row r="19" spans="2:8" x14ac:dyDescent="0.2">
      <c r="B19" s="35" t="s">
        <v>32</v>
      </c>
      <c r="C19" s="18"/>
      <c r="D19" s="12"/>
      <c r="E19" s="12"/>
      <c r="F19" s="12"/>
      <c r="G19" s="12"/>
      <c r="H19" s="36"/>
    </row>
    <row r="20" spans="2:8" ht="16" x14ac:dyDescent="0.2">
      <c r="B20" s="38" t="s">
        <v>33</v>
      </c>
      <c r="C20" s="18"/>
      <c r="D20" s="12">
        <v>300</v>
      </c>
      <c r="E20" s="12">
        <f>D20*1.5</f>
        <v>450</v>
      </c>
      <c r="F20" s="12">
        <f>E20</f>
        <v>450</v>
      </c>
      <c r="G20" s="12">
        <f>F20*1.5</f>
        <v>675</v>
      </c>
      <c r="H20" s="36">
        <f>G20*2</f>
        <v>1350</v>
      </c>
    </row>
    <row r="21" spans="2:8" ht="16" x14ac:dyDescent="0.2">
      <c r="B21" s="39" t="s">
        <v>35</v>
      </c>
      <c r="C21" s="18"/>
      <c r="D21" s="12">
        <v>500</v>
      </c>
      <c r="E21" s="12">
        <f>D21*1.5</f>
        <v>750</v>
      </c>
      <c r="F21" s="12">
        <f>E21</f>
        <v>750</v>
      </c>
      <c r="G21" s="12">
        <f>F21*1.5</f>
        <v>1125</v>
      </c>
      <c r="H21" s="36">
        <f>G21</f>
        <v>1125</v>
      </c>
    </row>
    <row r="22" spans="2:8" x14ac:dyDescent="0.2">
      <c r="B22" s="35" t="s">
        <v>34</v>
      </c>
      <c r="C22" s="18"/>
      <c r="D22" s="12">
        <v>1000</v>
      </c>
      <c r="E22" s="12">
        <v>1000</v>
      </c>
      <c r="F22" s="12">
        <v>1000</v>
      </c>
      <c r="G22" s="12">
        <v>1000</v>
      </c>
      <c r="H22" s="48">
        <v>1500</v>
      </c>
    </row>
    <row r="23" spans="2:8" x14ac:dyDescent="0.2">
      <c r="B23" s="37" t="s">
        <v>37</v>
      </c>
      <c r="C23" s="18"/>
      <c r="D23" s="47">
        <f>SUM(D9:D22)</f>
        <v>14500</v>
      </c>
      <c r="E23" s="47">
        <f>SUM(E9:E22)</f>
        <v>16400</v>
      </c>
      <c r="F23" s="47">
        <f>SUM(F9:F22)</f>
        <v>17950</v>
      </c>
      <c r="G23" s="47">
        <f>SUM(G9:G22)</f>
        <v>22125</v>
      </c>
      <c r="H23" s="49">
        <f>SUM(H9:H22)</f>
        <v>21737.5</v>
      </c>
    </row>
    <row r="24" spans="2:8" x14ac:dyDescent="0.2">
      <c r="B24" s="35"/>
      <c r="C24" s="18"/>
      <c r="D24" s="12"/>
      <c r="E24" s="15"/>
      <c r="F24" s="20"/>
      <c r="G24" s="20"/>
      <c r="H24" s="40"/>
    </row>
    <row r="25" spans="2:8" x14ac:dyDescent="0.2">
      <c r="B25" s="37" t="s">
        <v>36</v>
      </c>
      <c r="C25" s="18"/>
      <c r="D25" s="12"/>
      <c r="E25" s="15"/>
      <c r="F25" s="20"/>
      <c r="G25" s="20"/>
      <c r="H25" s="40"/>
    </row>
    <row r="26" spans="2:8" x14ac:dyDescent="0.2">
      <c r="B26" s="35" t="s">
        <v>14</v>
      </c>
      <c r="C26" s="11">
        <v>-79075</v>
      </c>
      <c r="D26" s="11">
        <v>50000</v>
      </c>
      <c r="E26" s="12">
        <v>125700</v>
      </c>
      <c r="F26" s="12">
        <v>300608</v>
      </c>
      <c r="G26" s="12">
        <v>598000</v>
      </c>
      <c r="H26" s="36">
        <v>700000</v>
      </c>
    </row>
    <row r="27" spans="2:8" x14ac:dyDescent="0.2">
      <c r="B27" s="35" t="s">
        <v>15</v>
      </c>
      <c r="C27" s="14">
        <v>15000</v>
      </c>
      <c r="D27" s="11">
        <v>15000</v>
      </c>
      <c r="E27" s="12">
        <v>15000</v>
      </c>
      <c r="F27" s="12">
        <v>15000</v>
      </c>
      <c r="G27" s="12">
        <v>15000</v>
      </c>
      <c r="H27" s="36">
        <v>15000</v>
      </c>
    </row>
    <row r="28" spans="2:8" x14ac:dyDescent="0.2">
      <c r="B28" s="37" t="s">
        <v>38</v>
      </c>
      <c r="C28" s="50"/>
      <c r="D28" s="46">
        <f>SUM(D26:D27)</f>
        <v>65000</v>
      </c>
      <c r="E28" s="47">
        <f>SUM(E26:E27)</f>
        <v>140700</v>
      </c>
      <c r="F28" s="47">
        <f>SUM(F26:F27)</f>
        <v>315608</v>
      </c>
      <c r="G28" s="47">
        <f>SUM(G26:G27)</f>
        <v>613000</v>
      </c>
      <c r="H28" s="49">
        <f>SUM(H26:H27)</f>
        <v>715000</v>
      </c>
    </row>
    <row r="29" spans="2:8" x14ac:dyDescent="0.2">
      <c r="B29" s="35"/>
      <c r="C29" s="18"/>
      <c r="D29" s="15"/>
      <c r="E29" s="15"/>
      <c r="F29" s="20"/>
      <c r="G29" s="20"/>
      <c r="H29" s="40"/>
    </row>
    <row r="30" spans="2:8" ht="16" thickBot="1" x14ac:dyDescent="0.25">
      <c r="B30" s="41" t="s">
        <v>39</v>
      </c>
      <c r="C30" s="42"/>
      <c r="D30" s="43">
        <f>D28+D23+D6</f>
        <v>210505</v>
      </c>
      <c r="E30" s="43">
        <f>E28+E23+E6</f>
        <v>505250</v>
      </c>
      <c r="F30" s="43">
        <f>F28+F23+F6</f>
        <v>834238</v>
      </c>
      <c r="G30" s="43">
        <f>G28+G23+G6</f>
        <v>1301841</v>
      </c>
      <c r="H30" s="44">
        <f>H28+H23+H6</f>
        <v>1523561.5</v>
      </c>
    </row>
    <row r="32" spans="2:8" x14ac:dyDescent="0.2">
      <c r="G32" s="28"/>
      <c r="H32" s="28"/>
    </row>
  </sheetData>
  <mergeCells count="1">
    <mergeCell ref="B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705A-AC8E-4E4E-9757-994275B9077E}">
  <dimension ref="A1:G16"/>
  <sheetViews>
    <sheetView tabSelected="1" workbookViewId="0">
      <selection activeCell="J9" sqref="J9"/>
    </sheetView>
  </sheetViews>
  <sheetFormatPr baseColWidth="10" defaultColWidth="8.83203125" defaultRowHeight="15" x14ac:dyDescent="0.2"/>
  <cols>
    <col min="1" max="1" width="26.33203125" bestFit="1" customWidth="1"/>
    <col min="2" max="3" width="10.5" bestFit="1" customWidth="1"/>
    <col min="4" max="4" width="12.1640625" customWidth="1"/>
    <col min="5" max="7" width="12.5" bestFit="1" customWidth="1"/>
  </cols>
  <sheetData>
    <row r="1" spans="1:7" s="2" customFormat="1" ht="63.75" customHeight="1" thickBot="1" x14ac:dyDescent="0.25">
      <c r="A1" s="55" t="s">
        <v>17</v>
      </c>
      <c r="B1" s="56"/>
      <c r="C1" s="56"/>
      <c r="D1" s="56"/>
      <c r="E1" s="56"/>
      <c r="F1" s="56"/>
      <c r="G1" s="57"/>
    </row>
    <row r="2" spans="1:7" ht="16" thickTop="1" x14ac:dyDescent="0.2">
      <c r="A2" s="3"/>
      <c r="B2" s="4" t="s">
        <v>5</v>
      </c>
      <c r="C2" s="4" t="s">
        <v>6</v>
      </c>
      <c r="D2" s="5" t="s">
        <v>1</v>
      </c>
      <c r="E2" s="5" t="s">
        <v>2</v>
      </c>
      <c r="F2" s="5" t="s">
        <v>3</v>
      </c>
      <c r="G2" s="6" t="s">
        <v>4</v>
      </c>
    </row>
    <row r="3" spans="1:7" x14ac:dyDescent="0.2">
      <c r="A3" s="7" t="s">
        <v>7</v>
      </c>
      <c r="B3" s="8">
        <v>5500</v>
      </c>
      <c r="C3" s="8">
        <v>5500</v>
      </c>
      <c r="D3" s="9">
        <v>5500</v>
      </c>
      <c r="E3" s="9">
        <v>5500</v>
      </c>
      <c r="F3" s="9">
        <v>5500</v>
      </c>
      <c r="G3" s="10">
        <v>5500</v>
      </c>
    </row>
    <row r="4" spans="1:7" x14ac:dyDescent="0.2">
      <c r="A4" s="7" t="s">
        <v>8</v>
      </c>
      <c r="B4" s="14">
        <v>20000</v>
      </c>
      <c r="C4" s="14">
        <v>100405</v>
      </c>
      <c r="D4" s="15">
        <v>312400</v>
      </c>
      <c r="E4" s="15">
        <v>458608</v>
      </c>
      <c r="F4" s="15">
        <v>634108</v>
      </c>
      <c r="G4" s="16">
        <v>790318</v>
      </c>
    </row>
    <row r="5" spans="1:7" x14ac:dyDescent="0.2">
      <c r="A5" s="7" t="s">
        <v>9</v>
      </c>
      <c r="B5" s="11">
        <f t="shared" ref="B5:G5" si="0">SUM(B3:B4)</f>
        <v>25500</v>
      </c>
      <c r="C5" s="11">
        <f t="shared" si="0"/>
        <v>105905</v>
      </c>
      <c r="D5" s="12">
        <f t="shared" si="0"/>
        <v>317900</v>
      </c>
      <c r="E5" s="12">
        <f t="shared" si="0"/>
        <v>464108</v>
      </c>
      <c r="F5" s="12">
        <f t="shared" si="0"/>
        <v>639608</v>
      </c>
      <c r="G5" s="13">
        <f t="shared" si="0"/>
        <v>795818</v>
      </c>
    </row>
    <row r="6" spans="1:7" x14ac:dyDescent="0.2">
      <c r="A6" s="3"/>
      <c r="B6" s="17"/>
      <c r="C6" s="17"/>
      <c r="D6" s="18"/>
      <c r="E6" s="18"/>
      <c r="F6" s="18"/>
      <c r="G6" s="19"/>
    </row>
    <row r="7" spans="1:7" x14ac:dyDescent="0.2">
      <c r="A7" s="7" t="s">
        <v>10</v>
      </c>
      <c r="B7" s="8">
        <f t="shared" ref="B7:G7" si="1">B5</f>
        <v>25500</v>
      </c>
      <c r="C7" s="8">
        <f t="shared" si="1"/>
        <v>105905</v>
      </c>
      <c r="D7" s="9">
        <f t="shared" si="1"/>
        <v>317900</v>
      </c>
      <c r="E7" s="9">
        <f t="shared" si="1"/>
        <v>464108</v>
      </c>
      <c r="F7" s="9">
        <f t="shared" si="1"/>
        <v>639608</v>
      </c>
      <c r="G7" s="10">
        <f t="shared" si="1"/>
        <v>795818</v>
      </c>
    </row>
    <row r="8" spans="1:7" x14ac:dyDescent="0.2">
      <c r="A8" s="7" t="s">
        <v>11</v>
      </c>
      <c r="B8" s="11">
        <v>13200</v>
      </c>
      <c r="C8" s="21">
        <v>13200</v>
      </c>
      <c r="D8" s="22">
        <v>13200</v>
      </c>
      <c r="E8" s="12">
        <f>D8</f>
        <v>13200</v>
      </c>
      <c r="F8" s="12">
        <f>6125+1250</f>
        <v>7375</v>
      </c>
      <c r="G8" s="13">
        <v>1250</v>
      </c>
    </row>
    <row r="9" spans="1:7" x14ac:dyDescent="0.2">
      <c r="A9" s="7" t="s">
        <v>12</v>
      </c>
      <c r="B9" s="8">
        <v>13200</v>
      </c>
      <c r="C9" s="21">
        <v>13200</v>
      </c>
      <c r="D9" s="22">
        <v>13200</v>
      </c>
      <c r="E9" s="12">
        <f>D9</f>
        <v>13200</v>
      </c>
      <c r="F9" s="12">
        <f>6125+1250</f>
        <v>7375</v>
      </c>
      <c r="G9" s="13">
        <v>1250</v>
      </c>
    </row>
    <row r="10" spans="1:7" x14ac:dyDescent="0.2">
      <c r="A10" s="7" t="s">
        <v>13</v>
      </c>
      <c r="B10" s="8">
        <v>13200</v>
      </c>
      <c r="C10" s="21">
        <v>13200</v>
      </c>
      <c r="D10" s="22">
        <v>13200</v>
      </c>
      <c r="E10" s="12">
        <f>D10</f>
        <v>13200</v>
      </c>
      <c r="F10" s="12">
        <f>6125+1250</f>
        <v>7375</v>
      </c>
      <c r="G10" s="13">
        <v>1250</v>
      </c>
    </row>
    <row r="11" spans="1:7" x14ac:dyDescent="0.2">
      <c r="A11" s="3"/>
      <c r="B11" s="17"/>
      <c r="C11" s="17"/>
      <c r="D11" s="18"/>
      <c r="E11" s="18"/>
      <c r="F11" s="18"/>
      <c r="G11" s="19"/>
    </row>
    <row r="12" spans="1:7" x14ac:dyDescent="0.2">
      <c r="A12" s="7" t="s">
        <v>14</v>
      </c>
      <c r="B12" s="11">
        <v>-79075</v>
      </c>
      <c r="C12" s="11">
        <v>50000</v>
      </c>
      <c r="D12" s="12">
        <v>132750</v>
      </c>
      <c r="E12" s="12">
        <v>315530</v>
      </c>
      <c r="F12" s="12">
        <v>625108</v>
      </c>
      <c r="G12" s="13">
        <v>708994</v>
      </c>
    </row>
    <row r="13" spans="1:7" x14ac:dyDescent="0.2">
      <c r="A13" s="7" t="s">
        <v>15</v>
      </c>
      <c r="B13" s="14">
        <v>15000</v>
      </c>
      <c r="C13" s="14">
        <v>15000</v>
      </c>
      <c r="D13" s="15">
        <v>15000</v>
      </c>
      <c r="E13" s="15">
        <v>15000</v>
      </c>
      <c r="F13" s="15">
        <v>15000</v>
      </c>
      <c r="G13" s="16">
        <v>15000</v>
      </c>
    </row>
    <row r="14" spans="1:7" ht="16" thickBot="1" x14ac:dyDescent="0.25">
      <c r="A14" s="23" t="s">
        <v>16</v>
      </c>
      <c r="B14" s="24">
        <f t="shared" ref="B14:G14" si="2">SUM(B12:B13)</f>
        <v>-64075</v>
      </c>
      <c r="C14" s="24">
        <f t="shared" si="2"/>
        <v>65000</v>
      </c>
      <c r="D14" s="27">
        <f>SUM(D12:D13)</f>
        <v>147750</v>
      </c>
      <c r="E14" s="25">
        <f>SUM(E12:E13)</f>
        <v>330530</v>
      </c>
      <c r="F14" s="25">
        <f t="shared" si="2"/>
        <v>640108</v>
      </c>
      <c r="G14" s="26">
        <f t="shared" si="2"/>
        <v>723994</v>
      </c>
    </row>
    <row r="16" spans="1:7" ht="18" x14ac:dyDescent="0.2">
      <c r="A16" s="1"/>
      <c r="C16" s="45"/>
      <c r="D16" s="45"/>
      <c r="E16" s="45"/>
      <c r="F16" s="45"/>
      <c r="G16" s="4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 Forma Income Statements</vt:lpstr>
      <vt:lpstr>Pro Forma Balance Sheets</vt:lpstr>
      <vt:lpstr>'Pro Forma Income Statements'!_Toc25588191</vt:lpstr>
      <vt:lpstr>'Pro Forma Balance Sheets'!_Toc25588193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Trenette Humphrey</dc:creator>
  <cp:lastModifiedBy>Elundria Austin</cp:lastModifiedBy>
  <dcterms:created xsi:type="dcterms:W3CDTF">2018-11-18T20:41:39Z</dcterms:created>
  <dcterms:modified xsi:type="dcterms:W3CDTF">2019-06-20T03:57:51Z</dcterms:modified>
</cp:coreProperties>
</file>